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SCRD\CONVERGENCIA\Ajustes orfeo\"/>
    </mc:Choice>
  </mc:AlternateContent>
  <xr:revisionPtr revIDLastSave="0" documentId="8_{FD4D5B7F-33A3-4F94-9DA9-9C264875F545}" xr6:coauthVersionLast="36" xr6:coauthVersionMax="36" xr10:uidLastSave="{00000000-0000-0000-0000-000000000000}"/>
  <bookViews>
    <workbookView xWindow="32100" yWindow="1125" windowWidth="33435" windowHeight="18795" xr2:uid="{72790F40-211F-4AB4-A60F-B92051226905}"/>
  </bookViews>
  <sheets>
    <sheet name="Hoja2" sheetId="2" r:id="rId1"/>
  </sheets>
  <definedNames>
    <definedName name="_xlnm.Print_Titles" localSheetId="0">Hoja2!$1:$8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" l="1"/>
  <c r="H33" i="2" s="1"/>
  <c r="G30" i="2"/>
  <c r="G29" i="2"/>
  <c r="G28" i="2"/>
  <c r="G27" i="2"/>
  <c r="G26" i="2"/>
  <c r="G25" i="2"/>
  <c r="G24" i="2"/>
  <c r="G23" i="2"/>
  <c r="G22" i="2"/>
  <c r="G21" i="2"/>
  <c r="G20" i="2"/>
  <c r="G19" i="2"/>
  <c r="G17" i="2"/>
  <c r="G16" i="2"/>
  <c r="G15" i="2"/>
  <c r="G14" i="2"/>
  <c r="G12" i="2"/>
  <c r="G11" i="2"/>
  <c r="G10" i="2"/>
  <c r="E28" i="2"/>
  <c r="E30" i="2" s="1"/>
  <c r="F28" i="2"/>
  <c r="F30" i="2" s="1"/>
  <c r="D28" i="2"/>
  <c r="D30" i="2" s="1"/>
  <c r="C28" i="2"/>
  <c r="C30" i="2" s="1"/>
</calcChain>
</file>

<file path=xl/sharedStrings.xml><?xml version="1.0" encoding="utf-8"?>
<sst xmlns="http://schemas.openxmlformats.org/spreadsheetml/2006/main" count="59" uniqueCount="58">
  <si>
    <t>ACTIVIDAD</t>
  </si>
  <si>
    <t>DESCRIPCIÓN</t>
  </si>
  <si>
    <t xml:space="preserve">COTIZACIONES </t>
  </si>
  <si>
    <t>VALOR PROMEDIO</t>
  </si>
  <si>
    <t>ANÁLISIS Y CONSOLIDADO ESTUDIO DE COSTOS PARA CONVENIOS DE ASOCIACIÓN</t>
  </si>
  <si>
    <t>CÓDIGO</t>
  </si>
  <si>
    <t>VERSIÓN</t>
  </si>
  <si>
    <t>FECHA</t>
  </si>
  <si>
    <t>FR- 01- PR-JUR-05</t>
  </si>
  <si>
    <t>a.</t>
  </si>
  <si>
    <t>b.</t>
  </si>
  <si>
    <t>SUBTOTAL</t>
  </si>
  <si>
    <t>GASTOS ADMINISTRATIVOS</t>
  </si>
  <si>
    <t>TOTAL</t>
  </si>
  <si>
    <t>ANGELA CORONADO
ANDRÉS RIAÑO
CONTRATISTAS DIRECCIÓN DE ECONOMÍA, ESTUDIOS Y POLÍTICA</t>
  </si>
  <si>
    <t>ALEJANDRO FRANCO PLATA
DIRECTOR, DIRECCIÓN DE ECONOMÍA, ESTUDIOS Y POLÍTICA</t>
  </si>
  <si>
    <t xml:space="preserve">Diferencia: </t>
  </si>
  <si>
    <t xml:space="preserve">El valor promedio (con IVA) es de  
	</t>
  </si>
  <si>
    <t>Presupuesto</t>
  </si>
  <si>
    <t>Universidad El Bosque</t>
  </si>
  <si>
    <t xml:space="preserve">Corporación Maloka de Ciencia Tecnología e Innovación			              </t>
  </si>
  <si>
    <t>Fundación Centro de Excelencia en Sistemas de Innovación</t>
  </si>
  <si>
    <t>Universidad de los Andes</t>
  </si>
  <si>
    <t>1. Estructurar e implementar una estrategia para  el desarrollo, producción, post-producción o lanzamiento de contenidos convergentes digitales en la modalidad de coproducción internacional con el fin de incrementar la colaboración, el desarrollo de capacidades creativas y el intercambio profesional y artístico entre empresas locales y de otros países del mundo.</t>
  </si>
  <si>
    <t>c.</t>
  </si>
  <si>
    <t xml:space="preserve">d. </t>
  </si>
  <si>
    <t>Documento con el diseño de una estrategia que permita seleccionar y realizar el acompañamiento a mínimo cuatro empresas locales de convergencia digital para la preproducción, postrpoducción o promoción de coproducciones internacionales</t>
  </si>
  <si>
    <t>Actividad de selección de empresas participantes en la ruta de acompañamiento al fortalecimiento de coproducciones internacionales</t>
  </si>
  <si>
    <t>Documento con especificaciones de las rutas individuales de acompañamiento a las empresas y desglose de presupuestos</t>
  </si>
  <si>
    <t>Actividad de acompañamiento a empresas locales seleccionadas para el fortalecimiento de coproducciones internacionales:</t>
  </si>
  <si>
    <t>Realizar actividades de relacionamiento estratégico a nivel nacional e internacional que sean requeridas para el desarrollo de la ruta de acompañamiento.</t>
  </si>
  <si>
    <t xml:space="preserve">i. </t>
  </si>
  <si>
    <t>Acompañamiento a cada una de las empresas en los proyectos que garanticen las condiciones necesarias para lograr (i) la firma de acuerdos internacionales y el desarrollo de prototipos; (ii) la finalización de proyectos de coproduccion internacional mediante el avance en sus etapas de post-producción o prueba y pre-lanzamiento; o (iii) el lanzamiento / estreno y promoción de proyectos de coproducción finalizados</t>
  </si>
  <si>
    <t xml:space="preserve">ii. </t>
  </si>
  <si>
    <t>iii.</t>
  </si>
  <si>
    <t>Documento de informe y evaluacíoin del acompañamiento (un informe de seguimiento mensual y uno final con evaluación, conclusiones y recomendaciones)</t>
  </si>
  <si>
    <t>e.</t>
  </si>
  <si>
    <t>Productos fotográficos y audiovisuales con evidencia del acompañamiento a empresas</t>
  </si>
  <si>
    <t xml:space="preserve">2. Propiciar la realización de actividades que fortalezcan la circulación, creación, exhibición y comercialización dirigidas a actores del ecosistema local de Convergencia Digital (relacionados con las áreas de animación digital, videojuegos, diseño 3D, contenidos desarrollados a partir tecnologías inmersivas, interactivas y emergentes , series web, documentales interactivos y contenidos multipantalla) en el marco de acciones enfocadas en promover la innovación colaborativa y el desarrollo de soluciones creativas y tecnológicas. 	</t>
  </si>
  <si>
    <t>Documento con la estructuración e implementación de la estrategia de participación en los espacios de circulación, creación, exhibición y comercialización.</t>
  </si>
  <si>
    <t xml:space="preserve">a. </t>
  </si>
  <si>
    <t xml:space="preserve">b. </t>
  </si>
  <si>
    <t xml:space="preserve">Gestión de relacionamiento para convocar, empresas participantes, speakers, inversionistas, expertos y actores del sector para la realización de actividades de industria y público especializado. </t>
  </si>
  <si>
    <t xml:space="preserve">Conformación de un panel de seis expertos para seleccionar empresas participantes, speakers, expertos y actores del sector para la realización de actividades de industria y público especializado. </t>
  </si>
  <si>
    <t xml:space="preserve">c. </t>
  </si>
  <si>
    <t xml:space="preserve">Actividades de gestión de convocatorias para los espacios de circulación, creación, exhibición y comercialización. </t>
  </si>
  <si>
    <t>Desarrollo de una estrategia de promoción para atraer a patrocinadores, participantes de industria y público especializado, utilizando medios que se estimen como relevantes para la promoción de las actividades tales como medios digitales, redes sociales y medios de comunicación tradicionales.</t>
  </si>
  <si>
    <t xml:space="preserve">e. </t>
  </si>
  <si>
    <t xml:space="preserve">Realización de los espacios de circulación, creación, exhibición y comercialización para el fortalecimiento del ecosistema local de industrias creativas convergentes digitales planteados en la estrategia.  </t>
  </si>
  <si>
    <t xml:space="preserve">f. </t>
  </si>
  <si>
    <t>Caracterización y encuestas de percepción de asistentes a espacios de circulación, creación, exhibición y comercialización para el fortalecimiento del ecosistema local de industrias creativas convergentes digitales</t>
  </si>
  <si>
    <t xml:space="preserve">g. </t>
  </si>
  <si>
    <t xml:space="preserve">Informe de caracterización y evaluación de la percepción de asistentes a espacios de circulación, creación, exhibición y comercialización para el fortalecimiento del ecosistema local de industrias creativas convergentes digitales </t>
  </si>
  <si>
    <t xml:space="preserve">h. </t>
  </si>
  <si>
    <t>i.</t>
  </si>
  <si>
    <t xml:space="preserve">Informes de seguimiento y documento de evaluación, conclusiones y recomendaciones de la estrategia de participación en los espacios de circulación, creación, exhibición y comercialización </t>
  </si>
  <si>
    <r>
      <rPr>
        <b/>
        <sz val="11"/>
        <color theme="1"/>
        <rFont val="Calibri"/>
        <family val="2"/>
        <scheme val="minor"/>
      </rPr>
      <t>Observaciones: 
Nota 1:</t>
    </r>
    <r>
      <rPr>
        <sz val="11"/>
        <color theme="1"/>
        <rFont val="Calibri"/>
        <family val="2"/>
        <scheme val="minor"/>
      </rPr>
      <t xml:space="preserve"> Se entiende que la cifra reportada incluye todos los valores necesarios para el desarrollo del producto en mención, incluyendo la utilidad, por ejemplo: personal mínimo requerido, personal de campo, internet, transporte, alimentación y todo lo adicional que se requiera para la prestación de sus servicios.	
</t>
    </r>
    <r>
      <rPr>
        <b/>
        <sz val="11"/>
        <color theme="1"/>
        <rFont val="Calibri"/>
        <family val="2"/>
        <scheme val="minor"/>
      </rPr>
      <t>Nota 2:</t>
    </r>
    <r>
      <rPr>
        <sz val="11"/>
        <color theme="1"/>
        <rFont val="Calibri"/>
        <family val="2"/>
        <scheme val="minor"/>
      </rPr>
      <t xml:space="preserve"> Dentro del valor de los gastos administrativos, se debe incluir lo correspondiente al equipo de trabajo administrativo que se requiera para la ejecución  y demás gastos asociados, toda vez que el presupuesto cotizado responda al valor total del proyecto, sin generar ningún costo adicional para la Secretaría Distrial de Cultura, Recreación y Deporte.	
</t>
    </r>
    <r>
      <rPr>
        <b/>
        <sz val="11"/>
        <color theme="1"/>
        <rFont val="Calibri"/>
        <family val="2"/>
        <scheme val="minor"/>
      </rPr>
      <t>Nota 3:</t>
    </r>
    <r>
      <rPr>
        <sz val="11"/>
        <color theme="1"/>
        <rFont val="Calibri"/>
        <family val="2"/>
        <scheme val="minor"/>
      </rPr>
      <t xml:space="preserve"> La persona jurídica estará en libertad de dejar en blanco aquellos campos que considere pertinente, con el propósito de no duplicar valores y que el campo "TOTAL", sea el valor final total del proyecto, sin generar ningún costo adicional para la Secretaría Distrial de Cultura, Recreación y Deporte.	
</t>
    </r>
    <r>
      <rPr>
        <b/>
        <sz val="11"/>
        <color theme="1"/>
        <rFont val="Calibri"/>
        <family val="2"/>
        <scheme val="minor"/>
      </rPr>
      <t>Nota 4:</t>
    </r>
    <r>
      <rPr>
        <sz val="11"/>
        <color theme="1"/>
        <rFont val="Calibri"/>
        <family val="2"/>
        <scheme val="minor"/>
      </rPr>
      <t xml:space="preserve"> Para efectos de la cotización (estudio de mercado) se incluyen unos gastos administrativos equivalentes al (8%); no obstante, el cotizante podrá proponer el porcentaje que estime conveniente.	</t>
    </r>
  </si>
  <si>
    <r>
      <rPr>
        <b/>
        <sz val="12"/>
        <color theme="1"/>
        <rFont val="Calibri"/>
        <family val="2"/>
        <scheme val="minor"/>
      </rPr>
      <t>OBJETO A CONTRATAR:</t>
    </r>
    <r>
      <rPr>
        <sz val="12"/>
        <color theme="1"/>
        <rFont val="Calibri"/>
        <family val="2"/>
        <scheme val="minor"/>
      </rPr>
      <t xml:space="preserve"> Aunar esfuerzos administrativos, técnicos, operativos y financieros para fortalecer el ecosistema de la convergencia digital en Bogotá, en los siguientes eslabones de la cadena de valor: formación, creación, producción, circulación y difusión de contenidos digitales, gestión del conocimiento y visibilización de proyectos culturales y creativos de la ciudad encaminados a la conexión con el ecosistema digital  en el campo cultural.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</si>
</sst>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_-"/>
    <numFmt numFmtId="165" formatCode="dd/mm/yy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</cellStyleXfs>
  <cellXfs count="71">
    <xf numFmtId="0" fontId="0" fillId="0" borderId="0" xfId="0"/>
    <xf numFmtId="0" fontId="5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8" fillId="0" borderId="0" xfId="2"/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165" fontId="5" fillId="0" borderId="2" xfId="1" applyNumberFormat="1" applyFont="1" applyBorder="1" applyAlignment="1">
      <alignment horizontal="center" vertical="center"/>
    </xf>
    <xf numFmtId="164" fontId="2" fillId="0" borderId="1" xfId="3" applyFont="1" applyBorder="1" applyAlignment="1">
      <alignment horizontal="center" vertical="center"/>
    </xf>
    <xf numFmtId="164" fontId="2" fillId="0" borderId="1" xfId="3" applyFont="1" applyBorder="1" applyAlignment="1">
      <alignment vertical="center"/>
    </xf>
    <xf numFmtId="164" fontId="2" fillId="2" borderId="1" xfId="0" applyNumberFormat="1" applyFont="1" applyFill="1" applyBorder="1"/>
    <xf numFmtId="164" fontId="2" fillId="2" borderId="1" xfId="3" applyFont="1" applyFill="1" applyBorder="1"/>
    <xf numFmtId="164" fontId="11" fillId="3" borderId="27" xfId="3" applyFont="1" applyFill="1" applyBorder="1" applyAlignment="1">
      <alignment wrapText="1"/>
    </xf>
    <xf numFmtId="164" fontId="2" fillId="4" borderId="27" xfId="0" applyNumberFormat="1" applyFont="1" applyFill="1" applyBorder="1" applyAlignment="1">
      <alignment wrapText="1"/>
    </xf>
    <xf numFmtId="164" fontId="12" fillId="0" borderId="30" xfId="0" applyNumberFormat="1" applyFont="1" applyBorder="1"/>
    <xf numFmtId="0" fontId="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164" fontId="2" fillId="0" borderId="1" xfId="3" applyFont="1" applyBorder="1" applyAlignment="1">
      <alignment horizontal="right" vertical="center"/>
    </xf>
    <xf numFmtId="164" fontId="2" fillId="2" borderId="1" xfId="3" applyFont="1" applyFill="1" applyBorder="1" applyAlignment="1">
      <alignment horizontal="right" vertical="center"/>
    </xf>
    <xf numFmtId="164" fontId="1" fillId="2" borderId="1" xfId="3" applyFont="1" applyFill="1" applyBorder="1"/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32" xfId="0" applyFont="1" applyBorder="1" applyAlignment="1">
      <alignment horizontal="justify" vertical="center" wrapText="1"/>
    </xf>
    <xf numFmtId="0" fontId="1" fillId="0" borderId="33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distributed" wrapText="1"/>
    </xf>
    <xf numFmtId="0" fontId="11" fillId="0" borderId="28" xfId="0" applyFont="1" applyBorder="1" applyAlignment="1">
      <alignment horizontal="left" vertical="distributed" wrapText="1"/>
    </xf>
    <xf numFmtId="0" fontId="11" fillId="0" borderId="20" xfId="0" applyFont="1" applyBorder="1" applyAlignment="1">
      <alignment horizontal="left" vertical="distributed" wrapText="1"/>
    </xf>
    <xf numFmtId="0" fontId="11" fillId="0" borderId="31" xfId="0" applyFont="1" applyBorder="1" applyAlignment="1">
      <alignment horizontal="justify" vertical="distributed" wrapText="1"/>
    </xf>
    <xf numFmtId="0" fontId="11" fillId="0" borderId="28" xfId="0" applyFont="1" applyBorder="1" applyAlignment="1">
      <alignment horizontal="justify" vertical="distributed" wrapText="1"/>
    </xf>
    <xf numFmtId="0" fontId="11" fillId="0" borderId="20" xfId="0" applyFont="1" applyBorder="1" applyAlignment="1">
      <alignment horizontal="justify" vertical="distributed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64" fontId="11" fillId="3" borderId="19" xfId="0" applyNumberFormat="1" applyFont="1" applyFill="1" applyBorder="1" applyAlignment="1">
      <alignment horizontal="right" wrapText="1"/>
    </xf>
    <xf numFmtId="164" fontId="11" fillId="3" borderId="28" xfId="0" applyNumberFormat="1" applyFont="1" applyFill="1" applyBorder="1" applyAlignment="1">
      <alignment horizontal="right" wrapText="1"/>
    </xf>
    <xf numFmtId="164" fontId="2" fillId="4" borderId="19" xfId="0" applyNumberFormat="1" applyFont="1" applyFill="1" applyBorder="1" applyAlignment="1">
      <alignment horizontal="right" wrapText="1"/>
    </xf>
    <xf numFmtId="164" fontId="2" fillId="4" borderId="28" xfId="0" applyNumberFormat="1" applyFont="1" applyFill="1" applyBorder="1" applyAlignment="1">
      <alignment horizontal="right" wrapText="1"/>
    </xf>
    <xf numFmtId="0" fontId="2" fillId="0" borderId="21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164" fontId="2" fillId="2" borderId="1" xfId="3" applyFont="1" applyFill="1" applyBorder="1" applyAlignment="1">
      <alignment horizontal="center" wrapText="1"/>
    </xf>
    <xf numFmtId="164" fontId="2" fillId="2" borderId="13" xfId="3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right"/>
    </xf>
    <xf numFmtId="0" fontId="11" fillId="2" borderId="20" xfId="0" applyFont="1" applyFill="1" applyBorder="1" applyAlignment="1">
      <alignment horizontal="right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/>
    </xf>
    <xf numFmtId="0" fontId="0" fillId="0" borderId="5" xfId="0" applyBorder="1" applyAlignment="1">
      <alignment horizontal="justify" vertical="center"/>
    </xf>
    <xf numFmtId="0" fontId="3" fillId="0" borderId="6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">
    <cellStyle name="Excel Built-in Normal" xfId="1" xr:uid="{81F9896E-4423-444A-A962-0169A0177C0D}"/>
    <cellStyle name="Hipervínculo" xfId="2" builtinId="8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0</xdr:col>
      <xdr:colOff>790575</xdr:colOff>
      <xdr:row>2</xdr:row>
      <xdr:rowOff>171450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A5A2330E-88FE-4ADB-83D8-6863102CE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57150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412B7-C3A1-4A1E-AF26-C4AF5A50BB0C}">
  <dimension ref="A1:I35"/>
  <sheetViews>
    <sheetView tabSelected="1" topLeftCell="B1" zoomScaleNormal="100" workbookViewId="0">
      <selection activeCell="H1" sqref="H1"/>
    </sheetView>
  </sheetViews>
  <sheetFormatPr baseColWidth="10" defaultRowHeight="15" x14ac:dyDescent="0.25"/>
  <cols>
    <col min="1" max="1" width="13.85546875" customWidth="1"/>
    <col min="2" max="2" width="65" customWidth="1"/>
    <col min="3" max="3" width="24.140625" customWidth="1"/>
    <col min="4" max="4" width="17.140625" customWidth="1"/>
    <col min="5" max="6" width="21.28515625" customWidth="1"/>
    <col min="7" max="7" width="20.140625" customWidth="1"/>
    <col min="8" max="8" width="15.140625" customWidth="1"/>
  </cols>
  <sheetData>
    <row r="1" spans="1:9" ht="27" customHeight="1" x14ac:dyDescent="0.25">
      <c r="A1" s="63"/>
      <c r="B1" s="65" t="s">
        <v>4</v>
      </c>
      <c r="C1" s="65"/>
      <c r="D1" s="65"/>
      <c r="E1" s="66"/>
      <c r="F1" s="66"/>
      <c r="G1" s="1" t="s">
        <v>5</v>
      </c>
      <c r="H1" s="2" t="s">
        <v>8</v>
      </c>
      <c r="I1" s="3"/>
    </row>
    <row r="2" spans="1:9" ht="15" customHeight="1" x14ac:dyDescent="0.25">
      <c r="A2" s="63"/>
      <c r="B2" s="65"/>
      <c r="C2" s="65"/>
      <c r="D2" s="65"/>
      <c r="E2" s="66"/>
      <c r="F2" s="66"/>
      <c r="G2" s="1" t="s">
        <v>6</v>
      </c>
      <c r="H2" s="1">
        <v>1</v>
      </c>
    </row>
    <row r="3" spans="1:9" ht="15" customHeight="1" thickBot="1" x14ac:dyDescent="0.3">
      <c r="A3" s="64"/>
      <c r="B3" s="67"/>
      <c r="C3" s="67"/>
      <c r="D3" s="67"/>
      <c r="E3" s="68"/>
      <c r="F3" s="68"/>
      <c r="G3" s="6" t="s">
        <v>7</v>
      </c>
      <c r="H3" s="7">
        <v>43651</v>
      </c>
    </row>
    <row r="4" spans="1:9" x14ac:dyDescent="0.25">
      <c r="A4" s="21" t="s">
        <v>57</v>
      </c>
      <c r="B4" s="22"/>
      <c r="C4" s="22"/>
      <c r="D4" s="22"/>
      <c r="E4" s="22"/>
      <c r="F4" s="22"/>
      <c r="G4" s="22"/>
      <c r="H4" s="23"/>
    </row>
    <row r="5" spans="1:9" ht="15" customHeight="1" x14ac:dyDescent="0.25">
      <c r="A5" s="24"/>
      <c r="B5" s="25"/>
      <c r="C5" s="25"/>
      <c r="D5" s="25"/>
      <c r="E5" s="25"/>
      <c r="F5" s="25"/>
      <c r="G5" s="25"/>
      <c r="H5" s="26"/>
    </row>
    <row r="6" spans="1:9" x14ac:dyDescent="0.25">
      <c r="A6" s="27"/>
      <c r="B6" s="28"/>
      <c r="C6" s="28"/>
      <c r="D6" s="28"/>
      <c r="E6" s="28"/>
      <c r="F6" s="28"/>
      <c r="G6" s="28"/>
      <c r="H6" s="29"/>
    </row>
    <row r="7" spans="1:9" ht="15" customHeight="1" x14ac:dyDescent="0.25">
      <c r="A7" s="69" t="s">
        <v>0</v>
      </c>
      <c r="B7" s="70" t="s">
        <v>1</v>
      </c>
      <c r="C7" s="70" t="s">
        <v>2</v>
      </c>
      <c r="D7" s="70"/>
      <c r="E7" s="70"/>
      <c r="F7" s="70"/>
      <c r="G7" s="46" t="s">
        <v>3</v>
      </c>
      <c r="H7" s="47"/>
    </row>
    <row r="8" spans="1:9" s="4" customFormat="1" ht="60" x14ac:dyDescent="0.25">
      <c r="A8" s="69"/>
      <c r="B8" s="70"/>
      <c r="C8" s="5" t="s">
        <v>20</v>
      </c>
      <c r="D8" s="5" t="s">
        <v>19</v>
      </c>
      <c r="E8" s="5" t="s">
        <v>21</v>
      </c>
      <c r="F8" s="5" t="s">
        <v>22</v>
      </c>
      <c r="G8" s="48"/>
      <c r="H8" s="49"/>
    </row>
    <row r="9" spans="1:9" ht="30" customHeight="1" x14ac:dyDescent="0.25">
      <c r="A9" s="32" t="s">
        <v>23</v>
      </c>
      <c r="B9" s="33"/>
      <c r="C9" s="33"/>
      <c r="D9" s="33"/>
      <c r="E9" s="33"/>
      <c r="F9" s="34"/>
      <c r="G9" s="38"/>
      <c r="H9" s="39"/>
    </row>
    <row r="10" spans="1:9" ht="69.95" customHeight="1" x14ac:dyDescent="0.25">
      <c r="A10" s="16" t="s">
        <v>9</v>
      </c>
      <c r="B10" s="15" t="s">
        <v>26</v>
      </c>
      <c r="C10" s="18">
        <v>35700000</v>
      </c>
      <c r="D10" s="18">
        <v>150000000</v>
      </c>
      <c r="E10" s="18">
        <v>5950000</v>
      </c>
      <c r="F10" s="18">
        <v>25000000</v>
      </c>
      <c r="G10" s="30">
        <f>(C10+D10+E10+F10)/4</f>
        <v>54162500</v>
      </c>
      <c r="H10" s="31"/>
    </row>
    <row r="11" spans="1:9" ht="42" customHeight="1" x14ac:dyDescent="0.25">
      <c r="A11" s="16" t="s">
        <v>10</v>
      </c>
      <c r="B11" s="15" t="s">
        <v>27</v>
      </c>
      <c r="C11" s="18">
        <v>59500000</v>
      </c>
      <c r="D11" s="18">
        <v>100000000</v>
      </c>
      <c r="E11" s="18">
        <v>20230000</v>
      </c>
      <c r="F11" s="18">
        <v>30000000</v>
      </c>
      <c r="G11" s="30">
        <f t="shared" ref="G11:G17" si="0">(C11+D11+E11+F11)/4</f>
        <v>52432500</v>
      </c>
      <c r="H11" s="31"/>
    </row>
    <row r="12" spans="1:9" ht="38.1" customHeight="1" x14ac:dyDescent="0.25">
      <c r="A12" s="16" t="s">
        <v>24</v>
      </c>
      <c r="B12" s="15" t="s">
        <v>28</v>
      </c>
      <c r="C12" s="18">
        <v>285600000</v>
      </c>
      <c r="D12" s="18">
        <v>20000000</v>
      </c>
      <c r="E12" s="18">
        <v>19040000</v>
      </c>
      <c r="F12" s="18">
        <v>25000000</v>
      </c>
      <c r="G12" s="30">
        <f t="shared" si="0"/>
        <v>87410000</v>
      </c>
      <c r="H12" s="31"/>
    </row>
    <row r="13" spans="1:9" ht="31.5" x14ac:dyDescent="0.25">
      <c r="A13" s="16" t="s">
        <v>25</v>
      </c>
      <c r="B13" s="15" t="s">
        <v>29</v>
      </c>
      <c r="C13" s="19"/>
      <c r="D13" s="19"/>
      <c r="E13" s="19"/>
      <c r="F13" s="19"/>
      <c r="G13" s="38"/>
      <c r="H13" s="39"/>
    </row>
    <row r="14" spans="1:9" ht="47.25" x14ac:dyDescent="0.25">
      <c r="A14" s="17" t="s">
        <v>31</v>
      </c>
      <c r="B14" s="15" t="s">
        <v>30</v>
      </c>
      <c r="C14" s="18">
        <v>184450000</v>
      </c>
      <c r="D14" s="18">
        <v>180000000</v>
      </c>
      <c r="E14" s="18">
        <v>89250000</v>
      </c>
      <c r="F14" s="18">
        <v>100000000</v>
      </c>
      <c r="G14" s="30">
        <f t="shared" si="0"/>
        <v>138425000</v>
      </c>
      <c r="H14" s="31"/>
    </row>
    <row r="15" spans="1:9" ht="96" customHeight="1" x14ac:dyDescent="0.25">
      <c r="A15" s="17" t="s">
        <v>33</v>
      </c>
      <c r="B15" s="15" t="s">
        <v>32</v>
      </c>
      <c r="C15" s="18">
        <v>119000000</v>
      </c>
      <c r="D15" s="18">
        <v>300000000</v>
      </c>
      <c r="E15" s="18">
        <v>856800000</v>
      </c>
      <c r="F15" s="18">
        <v>400000000</v>
      </c>
      <c r="G15" s="30">
        <f t="shared" si="0"/>
        <v>418950000</v>
      </c>
      <c r="H15" s="31"/>
    </row>
    <row r="16" spans="1:9" ht="47.25" x14ac:dyDescent="0.25">
      <c r="A16" s="17" t="s">
        <v>34</v>
      </c>
      <c r="B16" s="15" t="s">
        <v>35</v>
      </c>
      <c r="C16" s="18">
        <v>35700000</v>
      </c>
      <c r="D16" s="18">
        <v>30000000</v>
      </c>
      <c r="E16" s="18">
        <v>33320000</v>
      </c>
      <c r="F16" s="18">
        <v>25000000</v>
      </c>
      <c r="G16" s="30">
        <f t="shared" si="0"/>
        <v>31005000</v>
      </c>
      <c r="H16" s="31"/>
    </row>
    <row r="17" spans="1:8" ht="31.5" x14ac:dyDescent="0.25">
      <c r="A17" s="16" t="s">
        <v>36</v>
      </c>
      <c r="B17" s="15" t="s">
        <v>37</v>
      </c>
      <c r="C17" s="8">
        <v>59500000</v>
      </c>
      <c r="D17" s="9">
        <v>35000000</v>
      </c>
      <c r="E17" s="9">
        <v>28560000</v>
      </c>
      <c r="F17" s="9">
        <v>30000000</v>
      </c>
      <c r="G17" s="30">
        <f t="shared" si="0"/>
        <v>38265000</v>
      </c>
      <c r="H17" s="31"/>
    </row>
    <row r="18" spans="1:8" ht="51.95" customHeight="1" x14ac:dyDescent="0.25">
      <c r="A18" s="35" t="s">
        <v>38</v>
      </c>
      <c r="B18" s="36"/>
      <c r="C18" s="36"/>
      <c r="D18" s="36"/>
      <c r="E18" s="36"/>
      <c r="F18" s="37"/>
      <c r="G18" s="38"/>
      <c r="H18" s="39"/>
    </row>
    <row r="19" spans="1:8" ht="47.25" x14ac:dyDescent="0.25">
      <c r="A19" s="16" t="s">
        <v>40</v>
      </c>
      <c r="B19" s="15" t="s">
        <v>39</v>
      </c>
      <c r="C19" s="8">
        <v>35700000</v>
      </c>
      <c r="D19" s="9">
        <v>60000000</v>
      </c>
      <c r="E19" s="9">
        <v>8925000</v>
      </c>
      <c r="F19" s="9">
        <v>25000000</v>
      </c>
      <c r="G19" s="30">
        <f t="shared" ref="G19:G27" si="1">(C19+D19+E19+F19)/4</f>
        <v>32406250</v>
      </c>
      <c r="H19" s="31"/>
    </row>
    <row r="20" spans="1:8" ht="47.25" x14ac:dyDescent="0.25">
      <c r="A20" s="16" t="s">
        <v>41</v>
      </c>
      <c r="B20" s="15" t="s">
        <v>42</v>
      </c>
      <c r="C20" s="9">
        <v>35700000</v>
      </c>
      <c r="D20" s="9">
        <v>40000000</v>
      </c>
      <c r="E20" s="9">
        <v>33320000</v>
      </c>
      <c r="F20" s="9">
        <v>40000000</v>
      </c>
      <c r="G20" s="30">
        <f t="shared" si="1"/>
        <v>37255000</v>
      </c>
      <c r="H20" s="31"/>
    </row>
    <row r="21" spans="1:8" ht="63" x14ac:dyDescent="0.25">
      <c r="A21" s="16" t="s">
        <v>44</v>
      </c>
      <c r="B21" s="15" t="s">
        <v>43</v>
      </c>
      <c r="C21" s="8">
        <v>124950000</v>
      </c>
      <c r="D21" s="9">
        <v>60000000</v>
      </c>
      <c r="E21" s="9">
        <v>9520000</v>
      </c>
      <c r="F21" s="9">
        <v>125000000</v>
      </c>
      <c r="G21" s="30">
        <f t="shared" si="1"/>
        <v>79867500</v>
      </c>
      <c r="H21" s="31"/>
    </row>
    <row r="22" spans="1:8" ht="31.5" x14ac:dyDescent="0.25">
      <c r="A22" s="16" t="s">
        <v>25</v>
      </c>
      <c r="B22" s="15" t="s">
        <v>45</v>
      </c>
      <c r="C22" s="9">
        <v>35700000</v>
      </c>
      <c r="D22" s="9">
        <v>20000000</v>
      </c>
      <c r="E22" s="9">
        <v>16065000</v>
      </c>
      <c r="F22" s="9">
        <v>60000000</v>
      </c>
      <c r="G22" s="30">
        <f t="shared" si="1"/>
        <v>32941250</v>
      </c>
      <c r="H22" s="31"/>
    </row>
    <row r="23" spans="1:8" ht="78.75" x14ac:dyDescent="0.25">
      <c r="A23" s="16" t="s">
        <v>47</v>
      </c>
      <c r="B23" s="15" t="s">
        <v>46</v>
      </c>
      <c r="C23" s="9">
        <v>119000000</v>
      </c>
      <c r="D23" s="9">
        <v>80000000</v>
      </c>
      <c r="E23" s="9">
        <v>11900000</v>
      </c>
      <c r="F23" s="9">
        <v>50000000</v>
      </c>
      <c r="G23" s="30">
        <f t="shared" si="1"/>
        <v>65225000</v>
      </c>
      <c r="H23" s="31"/>
    </row>
    <row r="24" spans="1:8" ht="63" x14ac:dyDescent="0.25">
      <c r="A24" s="16" t="s">
        <v>49</v>
      </c>
      <c r="B24" s="15" t="s">
        <v>48</v>
      </c>
      <c r="C24" s="8">
        <v>267750000</v>
      </c>
      <c r="D24" s="9">
        <v>120000000</v>
      </c>
      <c r="E24" s="9">
        <v>321300000</v>
      </c>
      <c r="F24" s="9">
        <v>600000000</v>
      </c>
      <c r="G24" s="30">
        <f t="shared" si="1"/>
        <v>327262500</v>
      </c>
      <c r="H24" s="31"/>
    </row>
    <row r="25" spans="1:8" ht="63" x14ac:dyDescent="0.25">
      <c r="A25" s="16" t="s">
        <v>51</v>
      </c>
      <c r="B25" s="15" t="s">
        <v>50</v>
      </c>
      <c r="C25" s="9">
        <v>29750000</v>
      </c>
      <c r="D25" s="9">
        <v>140000000</v>
      </c>
      <c r="E25" s="9">
        <v>4760000</v>
      </c>
      <c r="F25" s="9">
        <v>60000000</v>
      </c>
      <c r="G25" s="30">
        <f t="shared" si="1"/>
        <v>58627500</v>
      </c>
      <c r="H25" s="31"/>
    </row>
    <row r="26" spans="1:8" ht="63" x14ac:dyDescent="0.25">
      <c r="A26" s="16" t="s">
        <v>53</v>
      </c>
      <c r="B26" s="15" t="s">
        <v>52</v>
      </c>
      <c r="C26" s="8">
        <v>23800000</v>
      </c>
      <c r="D26" s="9">
        <v>30000000</v>
      </c>
      <c r="E26" s="9">
        <v>5950000</v>
      </c>
      <c r="F26" s="9">
        <v>25000000</v>
      </c>
      <c r="G26" s="30">
        <f t="shared" si="1"/>
        <v>21187500</v>
      </c>
      <c r="H26" s="31"/>
    </row>
    <row r="27" spans="1:8" ht="47.25" x14ac:dyDescent="0.25">
      <c r="A27" s="16" t="s">
        <v>54</v>
      </c>
      <c r="B27" s="15" t="s">
        <v>55</v>
      </c>
      <c r="C27" s="9">
        <v>23800000</v>
      </c>
      <c r="D27" s="9">
        <v>70000000</v>
      </c>
      <c r="E27" s="9">
        <v>11900000</v>
      </c>
      <c r="F27" s="9">
        <v>25000000</v>
      </c>
      <c r="G27" s="30">
        <f t="shared" si="1"/>
        <v>32675000</v>
      </c>
      <c r="H27" s="31"/>
    </row>
    <row r="28" spans="1:8" ht="15.75" x14ac:dyDescent="0.25">
      <c r="A28" s="58" t="s">
        <v>11</v>
      </c>
      <c r="B28" s="59"/>
      <c r="C28" s="10">
        <f>SUM(C9:C27)</f>
        <v>1475600000</v>
      </c>
      <c r="D28" s="11">
        <f>SUM(D9:D27)</f>
        <v>1435000000</v>
      </c>
      <c r="E28" s="11">
        <f>SUM(E9:E27)</f>
        <v>1476790000</v>
      </c>
      <c r="F28" s="11">
        <f>SUM(F9:F27)</f>
        <v>1645000000</v>
      </c>
      <c r="G28" s="56">
        <f t="shared" ref="G28:G30" si="2">(C28+D28+E28+F28)/4</f>
        <v>1508097500</v>
      </c>
      <c r="H28" s="57"/>
    </row>
    <row r="29" spans="1:8" ht="15.75" x14ac:dyDescent="0.25">
      <c r="A29" s="58" t="s">
        <v>12</v>
      </c>
      <c r="B29" s="59"/>
      <c r="C29" s="20">
        <v>147560000</v>
      </c>
      <c r="D29" s="10">
        <v>114800000</v>
      </c>
      <c r="E29" s="10">
        <v>0</v>
      </c>
      <c r="F29" s="10">
        <v>246750000</v>
      </c>
      <c r="G29" s="56">
        <f t="shared" si="2"/>
        <v>127277500</v>
      </c>
      <c r="H29" s="57"/>
    </row>
    <row r="30" spans="1:8" ht="15.75" x14ac:dyDescent="0.25">
      <c r="A30" s="58" t="s">
        <v>13</v>
      </c>
      <c r="B30" s="59"/>
      <c r="C30" s="10">
        <f>C28+C29</f>
        <v>1623160000</v>
      </c>
      <c r="D30" s="10">
        <f t="shared" ref="D30:F30" si="3">D28+D29</f>
        <v>1549800000</v>
      </c>
      <c r="E30" s="10">
        <f t="shared" ref="E30" si="4">E28+E29</f>
        <v>1476790000</v>
      </c>
      <c r="F30" s="10">
        <f t="shared" si="3"/>
        <v>1891750000</v>
      </c>
      <c r="G30" s="56">
        <f t="shared" si="2"/>
        <v>1635375000</v>
      </c>
      <c r="H30" s="57"/>
    </row>
    <row r="31" spans="1:8" ht="15" customHeight="1" x14ac:dyDescent="0.25">
      <c r="A31" s="50" t="s">
        <v>17</v>
      </c>
      <c r="B31" s="51"/>
      <c r="C31" s="51"/>
      <c r="D31" s="51"/>
      <c r="E31" s="51"/>
      <c r="F31" s="51"/>
      <c r="G31" s="51"/>
      <c r="H31" s="12">
        <f>G30</f>
        <v>1635375000</v>
      </c>
    </row>
    <row r="32" spans="1:8" ht="15" customHeight="1" x14ac:dyDescent="0.25">
      <c r="A32" s="52" t="s">
        <v>18</v>
      </c>
      <c r="B32" s="53"/>
      <c r="C32" s="53"/>
      <c r="D32" s="53"/>
      <c r="E32" s="53"/>
      <c r="F32" s="53"/>
      <c r="G32" s="53"/>
      <c r="H32" s="13">
        <v>1650000000</v>
      </c>
    </row>
    <row r="33" spans="1:8" ht="16.5" thickBot="1" x14ac:dyDescent="0.3">
      <c r="A33" s="54" t="s">
        <v>16</v>
      </c>
      <c r="B33" s="55"/>
      <c r="C33" s="55"/>
      <c r="D33" s="55"/>
      <c r="E33" s="55"/>
      <c r="F33" s="55"/>
      <c r="G33" s="55"/>
      <c r="H33" s="14">
        <f>H32-H31</f>
        <v>14625000</v>
      </c>
    </row>
    <row r="34" spans="1:8" ht="135.94999999999999" customHeight="1" thickBot="1" x14ac:dyDescent="0.3">
      <c r="A34" s="60" t="s">
        <v>56</v>
      </c>
      <c r="B34" s="61"/>
      <c r="C34" s="61"/>
      <c r="D34" s="61"/>
      <c r="E34" s="61"/>
      <c r="F34" s="61"/>
      <c r="G34" s="61"/>
      <c r="H34" s="62"/>
    </row>
    <row r="35" spans="1:8" ht="42.95" customHeight="1" thickBot="1" x14ac:dyDescent="0.3">
      <c r="A35" s="40" t="s">
        <v>14</v>
      </c>
      <c r="B35" s="41"/>
      <c r="C35" s="42"/>
      <c r="D35" s="43" t="s">
        <v>15</v>
      </c>
      <c r="E35" s="44"/>
      <c r="F35" s="44"/>
      <c r="G35" s="44"/>
      <c r="H35" s="45"/>
    </row>
  </sheetData>
  <mergeCells count="40">
    <mergeCell ref="G26:H26"/>
    <mergeCell ref="G27:H27"/>
    <mergeCell ref="G21:H21"/>
    <mergeCell ref="G22:H22"/>
    <mergeCell ref="G23:H23"/>
    <mergeCell ref="A1:A3"/>
    <mergeCell ref="B1:F3"/>
    <mergeCell ref="A7:A8"/>
    <mergeCell ref="B7:B8"/>
    <mergeCell ref="C7:F7"/>
    <mergeCell ref="A35:C35"/>
    <mergeCell ref="D35:H35"/>
    <mergeCell ref="G7:H8"/>
    <mergeCell ref="A31:G31"/>
    <mergeCell ref="A32:G32"/>
    <mergeCell ref="A33:G33"/>
    <mergeCell ref="G29:H29"/>
    <mergeCell ref="G30:H30"/>
    <mergeCell ref="A28:B28"/>
    <mergeCell ref="A29:B29"/>
    <mergeCell ref="A30:B30"/>
    <mergeCell ref="G28:H28"/>
    <mergeCell ref="A34:H34"/>
    <mergeCell ref="G11:H11"/>
    <mergeCell ref="G12:H12"/>
    <mergeCell ref="G13:H13"/>
    <mergeCell ref="G25:H25"/>
    <mergeCell ref="G14:H14"/>
    <mergeCell ref="G15:H15"/>
    <mergeCell ref="G16:H16"/>
    <mergeCell ref="G17:H17"/>
    <mergeCell ref="G18:H18"/>
    <mergeCell ref="G19:H19"/>
    <mergeCell ref="G20:H20"/>
    <mergeCell ref="A4:H6"/>
    <mergeCell ref="G10:H10"/>
    <mergeCell ref="A9:F9"/>
    <mergeCell ref="A18:F18"/>
    <mergeCell ref="G24:H24"/>
    <mergeCell ref="G9:H9"/>
  </mergeCells>
  <printOptions horizontalCentered="1"/>
  <pageMargins left="0.45" right="0.45" top="0.75" bottom="0.75" header="0.3" footer="0.3"/>
  <pageSetup paperSize="9" scale="58" orientation="landscape" r:id="rId1"/>
  <headerFooter>
    <oddFooter>&amp;C&amp;"Calibri,Normal"&amp;K000000&amp;P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Cortes</dc:creator>
  <cp:lastModifiedBy>USUARIO</cp:lastModifiedBy>
  <cp:lastPrinted>2024-05-25T15:50:15Z</cp:lastPrinted>
  <dcterms:created xsi:type="dcterms:W3CDTF">2019-06-10T19:26:27Z</dcterms:created>
  <dcterms:modified xsi:type="dcterms:W3CDTF">2024-05-25T18:34:41Z</dcterms:modified>
</cp:coreProperties>
</file>